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rporateknightsinc-my.sharepoint.com/personal/chris_corporateknights_com/Documents/Shared Drive/CORPORATE KNIGHTS/200. RESEARCH/PROJECTS/Climate Dollars/Final Deliverables/"/>
    </mc:Choice>
  </mc:AlternateContent>
  <xr:revisionPtr revIDLastSave="0" documentId="8_{F6665391-BDC7-4655-9456-6426458F2CBB}" xr6:coauthVersionLast="47" xr6:coauthVersionMax="47" xr10:uidLastSave="{00000000-0000-0000-0000-000000000000}"/>
  <bookViews>
    <workbookView xWindow="-108" yWindow="-108" windowWidth="23256" windowHeight="12456" xr2:uid="{E28AFE0A-DAE6-4718-92DC-1C2FD4549D1E}"/>
  </bookViews>
  <sheets>
    <sheet name="B2024" sheetId="1" r:id="rId1"/>
  </sheets>
  <externalReferences>
    <externalReference r:id="rId2"/>
    <externalReference r:id="rId3"/>
  </externalReferences>
  <definedNames>
    <definedName name="Index_Sheet_Kutools">#REF!</definedName>
    <definedName name="lbuckets">[1]lists!$B$4:$B$8</definedName>
    <definedName name="linvestments">[1]lists!$E$4:$E$17</definedName>
    <definedName name="lprojectsectors">[2]lists!$B$4:$B$19</definedName>
    <definedName name="lsectors">[1]lists!$C$4:$C$21</definedName>
    <definedName name="sectors">[1]lists!$C$4:$C$21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B33" i="1"/>
  <c r="E32" i="1"/>
  <c r="D32" i="1"/>
  <c r="C32" i="1"/>
  <c r="I29" i="1"/>
  <c r="I13" i="1"/>
  <c r="I11" i="1"/>
  <c r="I10" i="1"/>
  <c r="G8" i="1"/>
  <c r="G33" i="1" s="1"/>
  <c r="F8" i="1"/>
  <c r="F33" i="1" s="1"/>
  <c r="E8" i="1"/>
  <c r="D8" i="1"/>
  <c r="C8" i="1"/>
  <c r="I4" i="1"/>
  <c r="C33" i="1" l="1"/>
  <c r="I33" i="1"/>
  <c r="D33" i="1"/>
  <c r="E33" i="1"/>
</calcChain>
</file>

<file path=xl/sharedStrings.xml><?xml version="1.0" encoding="utf-8"?>
<sst xmlns="http://schemas.openxmlformats.org/spreadsheetml/2006/main" count="45" uniqueCount="41">
  <si>
    <t>Budget 2024</t>
  </si>
  <si>
    <t>2023-24</t>
  </si>
  <si>
    <t>2024-25</t>
  </si>
  <si>
    <t>2025-26</t>
  </si>
  <si>
    <t>2026-27</t>
  </si>
  <si>
    <t>2027-28</t>
  </si>
  <si>
    <t>2028-29</t>
  </si>
  <si>
    <t>5-year total</t>
  </si>
  <si>
    <t>Total Funds to Flow through to 2035</t>
  </si>
  <si>
    <t>Footnotes</t>
  </si>
  <si>
    <t>(millions of dollars)</t>
  </si>
  <si>
    <t>Chapter 1</t>
  </si>
  <si>
    <t>Changing How We Build Homes (Innovative housing technologies &amp; solutions)</t>
  </si>
  <si>
    <t>Less: Funds Sourced from Existing Departmental Resources</t>
  </si>
  <si>
    <t>Lower Energy Bills for Renters and Homeowners (Greener Homes Affordability Program, building codes)</t>
  </si>
  <si>
    <t>Chapter 4</t>
  </si>
  <si>
    <t>Canada’s Regional Development Agencies (Boost AI start-ups, new technologies, AI adoption in critical sectors)</t>
  </si>
  <si>
    <t>Accelerating Clean Tech Intellectual Property Creation and Retention</t>
  </si>
  <si>
    <t>A New EV Supply Chain Investment Tax Credit</t>
  </si>
  <si>
    <t>Implementing the Clean Electricity Investment Tax Credit</t>
  </si>
  <si>
    <t>[1]</t>
  </si>
  <si>
    <t>Less: Funds Previously Provisioned in the Fiscal Framework</t>
  </si>
  <si>
    <t>Implementing the Major Economic Investment Tax Credits</t>
  </si>
  <si>
    <t>Getting Major Projects Done</t>
  </si>
  <si>
    <t>Securing the Canadian Biofuels Industry</t>
  </si>
  <si>
    <t>Advancing Nuclear Energy, Nuclear Research, and Environmental Remediation</t>
  </si>
  <si>
    <t>Clean Growth Hub</t>
  </si>
  <si>
    <t>Additional Investments – Economic Growth for Every Generation</t>
  </si>
  <si>
    <t>Climate Marketing Campaign</t>
  </si>
  <si>
    <t>Transition Accelerator</t>
  </si>
  <si>
    <t>Clean Technology Manufacturing Investment Tax Credit Support for Polymetallic Extraction and Processing</t>
  </si>
  <si>
    <t>Clean Technology Data Strategy</t>
  </si>
  <si>
    <t>Chapter 5</t>
  </si>
  <si>
    <t>More Affordable Electric Vehicles</t>
  </si>
  <si>
    <t>More Community Facilities</t>
  </si>
  <si>
    <t>Investing in Passenger Rail Across Canada</t>
  </si>
  <si>
    <t>Advancing High Frequency Rail</t>
  </si>
  <si>
    <t>Chapter 6</t>
  </si>
  <si>
    <t>Strategic Partnerships' Initiative Clean Energy Program</t>
  </si>
  <si>
    <t>Total</t>
  </si>
  <si>
    <t>6,500 based on the new investment commitments made in Budget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</si>
</sst>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0" fillId="0" borderId="0" xfId="1" applyNumberFormat="1" applyFont="1" applyFill="1"/>
    <xf numFmtId="164" fontId="0" fillId="0" borderId="0" xfId="0" applyNumberFormat="1"/>
    <xf numFmtId="0" fontId="0" fillId="0" borderId="0" xfId="0" applyAlignment="1">
      <alignment vertical="top"/>
    </xf>
    <xf numFmtId="0" fontId="2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corporateknightsinc-my.sharepoint.com/personal/chris_corporateknights_com/Documents/Shared%20Drive/CORPORATE%20KNIGHTS/200.%20RESEARCH/PROJECTS/Climate%20Dollars/DOMAIN%20SOURCES/2024-04-12%20Federal%20Expenditure%20Data%20Collection.xlsx" TargetMode="External"/><Relationship Id="rId2" Type="http://schemas.microsoft.com/office/2019/04/relationships/externalLinkLongPath" Target="/personal/chris_corporateknights_com/Documents/Shared%20Drive/CORPORATE%20KNIGHTS/200.%20RESEARCH/PROJECTS/Climate%20Dollars/DOMAIN%20SOURCES/2024-04-12%20Federal%20Expenditure%20Data%20Collection.xlsx?AF8FED71" TargetMode="External"/><Relationship Id="rId1" Type="http://schemas.openxmlformats.org/officeDocument/2006/relationships/externalLinkPath" Target="file:///\\AF8FED71\2024-04-12%20Federal%20Expenditure%20Data%20Collection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corporateknightsinc-my.sharepoint.com/personal/chris_corporateknights_com/Documents/Shared%20Drive/CORPORATE%20KNIGHTS/200.%20RESEARCH/PROJECTS/Climate%20Dollars/DOMAIN%20SOURCES/Federal%20gov/Program%20project%20data/Project%20level%20data%20-%20v2.xlsx" TargetMode="External"/><Relationship Id="rId2" Type="http://schemas.microsoft.com/office/2019/04/relationships/externalLinkLongPath" Target="/personal/chris_corporateknights_com/Documents/Shared%20Drive/CORPORATE%20KNIGHTS/200.%20RESEARCH/PROJECTS/Climate%20Dollars/DOMAIN%20SOURCES/Federal%20gov/Program%20project%20data/Project%20level%20data%20-%20v2.xlsx?6BA0CBA0" TargetMode="External"/><Relationship Id="rId1" Type="http://schemas.openxmlformats.org/officeDocument/2006/relationships/externalLinkPath" Target="file:///\\6BA0CBA0\Project%20level%20data%20-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Buildings"/>
      <sheetName val="Buildings - other data"/>
      <sheetName val="Bdgt Cmts SORT"/>
      <sheetName val="B2024"/>
      <sheetName val="Framework"/>
      <sheetName val="Report Table"/>
      <sheetName val="Overview"/>
      <sheetName val="Graphics"/>
      <sheetName val="Log"/>
      <sheetName val="Top 10"/>
      <sheetName val="TBD"/>
      <sheetName val="Removed"/>
      <sheetName val="Bdgt Measures"/>
      <sheetName val="Bdgt Cmts"/>
      <sheetName val="Framework - annual"/>
      <sheetName val="Tax exp."/>
      <sheetName val="SIF"/>
      <sheetName val="A-B"/>
      <sheetName val="C-D"/>
      <sheetName val="CIB"/>
      <sheetName val="CGH"/>
      <sheetName val="E-G"/>
      <sheetName val="GC Info Base"/>
      <sheetName val="EVAFIDI"/>
      <sheetName val="GMF"/>
      <sheetName val="I-L"/>
      <sheetName val="IMHZEV"/>
      <sheetName val="IZEV"/>
      <sheetName val="N-P"/>
      <sheetName val="R-Z"/>
      <sheetName val="SDTC - Active"/>
      <sheetName val="SDTC - Inactive"/>
      <sheetName val="SREP"/>
      <sheetName val="ZEVIP"/>
      <sheetName val="N-F Measures"/>
      <sheetName val="Budget 2023"/>
      <sheetName val="Budget 2021"/>
      <sheetName val="FES"/>
      <sheetName val="Budget 2022"/>
      <sheetName val="Calculations"/>
      <sheetName val="Bdgt Tbls"/>
      <sheetName val="Budget 2019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4">
          <cell r="B4" t="str">
            <v>Direct federal spending</v>
          </cell>
          <cell r="C4" t="str">
            <v>Residential bldgs</v>
          </cell>
          <cell r="E4" t="str">
            <v>Agency/ Departmental expenditure</v>
          </cell>
        </row>
        <row r="5">
          <cell r="B5" t="str">
            <v>Loans &amp; investments</v>
          </cell>
          <cell r="C5" t="str">
            <v>Commercial bldgs</v>
          </cell>
          <cell r="E5" t="str">
            <v>Bilateral agreement</v>
          </cell>
        </row>
        <row r="6">
          <cell r="B6" t="str">
            <v>Tax</v>
          </cell>
          <cell r="C6" t="str">
            <v>Personal transport</v>
          </cell>
          <cell r="E6" t="str">
            <v>Concessionary finance</v>
          </cell>
        </row>
        <row r="7">
          <cell r="C7" t="str">
            <v>Goods movement</v>
          </cell>
          <cell r="E7" t="str">
            <v>Contributions</v>
          </cell>
        </row>
        <row r="8">
          <cell r="C8" t="str">
            <v>The Grid</v>
          </cell>
          <cell r="E8" t="str">
            <v>Grants</v>
          </cell>
        </row>
        <row r="9">
          <cell r="C9" t="str">
            <v>Primary industry</v>
          </cell>
          <cell r="E9" t="str">
            <v>Loans</v>
          </cell>
        </row>
        <row r="10">
          <cell r="C10" t="str">
            <v>Secondary manufacturing</v>
          </cell>
          <cell r="E10" t="str">
            <v>Non-financial measures</v>
          </cell>
        </row>
        <row r="11">
          <cell r="C11" t="str">
            <v>Mining and critical minerals</v>
          </cell>
          <cell r="E11" t="str">
            <v>Prizes &amp; scholarships</v>
          </cell>
        </row>
        <row r="12">
          <cell r="C12" t="str">
            <v>Agriculture</v>
          </cell>
          <cell r="E12" t="str">
            <v>Tax credit</v>
          </cell>
        </row>
        <row r="13">
          <cell r="C13" t="str">
            <v>Forestry</v>
          </cell>
          <cell r="E13" t="str">
            <v>Tax expenditure</v>
          </cell>
        </row>
        <row r="14">
          <cell r="C14" t="str">
            <v>Water and waste</v>
          </cell>
          <cell r="E14" t="str">
            <v>Transfer payment</v>
          </cell>
        </row>
        <row r="15">
          <cell r="C15" t="str">
            <v>Circular economy</v>
          </cell>
          <cell r="E15" t="str">
            <v>Other forms of blended finance</v>
          </cell>
        </row>
        <row r="16">
          <cell r="C16" t="str">
            <v>Finance</v>
          </cell>
          <cell r="E16" t="str">
            <v>Other</v>
          </cell>
        </row>
        <row r="17">
          <cell r="C17" t="str">
            <v>Comprehensive</v>
          </cell>
        </row>
        <row r="18">
          <cell r="C18" t="str">
            <v>Fuels</v>
          </cell>
        </row>
        <row r="19">
          <cell r="C19" t="str">
            <v>Conservation &amp; adaptation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Key Sources"/>
      <sheetName val="Review"/>
      <sheetName val="Inv in Can overview - 16-17"/>
      <sheetName val="NRCan inv"/>
      <sheetName val="ECCC progs"/>
      <sheetName val="Infra Can - mapdata"/>
      <sheetName val="Sheet3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Residential bldgs</v>
          </cell>
        </row>
        <row r="5">
          <cell r="B5" t="str">
            <v>Commercial bldgs</v>
          </cell>
        </row>
        <row r="6">
          <cell r="B6" t="str">
            <v>Personal transport</v>
          </cell>
        </row>
        <row r="7">
          <cell r="B7" t="str">
            <v>Goods movement</v>
          </cell>
        </row>
        <row r="8">
          <cell r="B8" t="str">
            <v>The Grid</v>
          </cell>
        </row>
        <row r="9">
          <cell r="B9" t="str">
            <v>Primary industry</v>
          </cell>
        </row>
        <row r="10">
          <cell r="B10" t="str">
            <v>Secondary manufacturing</v>
          </cell>
        </row>
        <row r="11">
          <cell r="B11" t="str">
            <v>Mining and critical minerals</v>
          </cell>
        </row>
        <row r="12">
          <cell r="B12" t="str">
            <v>Agriculture</v>
          </cell>
        </row>
        <row r="13">
          <cell r="B13" t="str">
            <v>Forestry</v>
          </cell>
        </row>
        <row r="14">
          <cell r="B14" t="str">
            <v>Water and waste</v>
          </cell>
        </row>
        <row r="15">
          <cell r="B15" t="str">
            <v>Circular economy</v>
          </cell>
        </row>
        <row r="16">
          <cell r="B16" t="str">
            <v>Finance</v>
          </cell>
        </row>
        <row r="17">
          <cell r="B17" t="str">
            <v>Comprehensive</v>
          </cell>
        </row>
        <row r="18">
          <cell r="B18" t="str">
            <v>Fuels</v>
          </cell>
        </row>
        <row r="19">
          <cell r="B1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3E24C-DC38-4B9C-860F-C1B29FDD276A}">
  <sheetPr>
    <tabColor rgb="FFFF0000"/>
  </sheetPr>
  <dimension ref="A1:J37"/>
  <sheetViews>
    <sheetView tabSelected="1" zoomScale="72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9" sqref="I19"/>
    </sheetView>
  </sheetViews>
  <sheetFormatPr defaultRowHeight="14.4" x14ac:dyDescent="0.3"/>
  <cols>
    <col min="1" max="1" width="53.33203125" customWidth="1"/>
    <col min="2" max="2" width="9" bestFit="1" customWidth="1"/>
    <col min="3" max="7" width="9.33203125" bestFit="1" customWidth="1"/>
    <col min="8" max="8" width="11.5546875" customWidth="1"/>
    <col min="9" max="10" width="33.21875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">
      <c r="A2" t="s">
        <v>10</v>
      </c>
    </row>
    <row r="3" spans="1:10" x14ac:dyDescent="0.3">
      <c r="A3" s="1" t="s">
        <v>11</v>
      </c>
    </row>
    <row r="4" spans="1:10" x14ac:dyDescent="0.3">
      <c r="A4" t="s">
        <v>12</v>
      </c>
      <c r="B4" s="2">
        <v>0</v>
      </c>
      <c r="C4" s="2">
        <v>33</v>
      </c>
      <c r="D4" s="2">
        <v>49</v>
      </c>
      <c r="E4" s="2">
        <v>0</v>
      </c>
      <c r="F4" s="2">
        <v>0</v>
      </c>
      <c r="G4" s="2">
        <v>0</v>
      </c>
      <c r="H4" s="2">
        <v>82</v>
      </c>
      <c r="I4" s="2">
        <f>50+50</f>
        <v>100</v>
      </c>
      <c r="J4" s="2"/>
    </row>
    <row r="5" spans="1:10" x14ac:dyDescent="0.3">
      <c r="A5" t="s">
        <v>13</v>
      </c>
      <c r="B5" s="2">
        <v>0</v>
      </c>
      <c r="C5" s="2">
        <v>-13</v>
      </c>
      <c r="D5" s="2">
        <v>-19</v>
      </c>
      <c r="E5" s="2">
        <v>0</v>
      </c>
      <c r="F5" s="2">
        <v>0</v>
      </c>
      <c r="G5" s="2">
        <v>0</v>
      </c>
      <c r="H5" s="2">
        <v>-32</v>
      </c>
      <c r="I5" s="2">
        <v>-32</v>
      </c>
      <c r="J5" s="2"/>
    </row>
    <row r="6" spans="1:10" x14ac:dyDescent="0.3">
      <c r="A6" t="s">
        <v>14</v>
      </c>
      <c r="B6" s="2">
        <v>0</v>
      </c>
      <c r="C6" s="2">
        <v>12</v>
      </c>
      <c r="D6" s="2">
        <v>65</v>
      </c>
      <c r="E6" s="2">
        <v>123</v>
      </c>
      <c r="F6" s="2">
        <v>223</v>
      </c>
      <c r="G6" s="2">
        <v>230</v>
      </c>
      <c r="H6" s="2">
        <v>654</v>
      </c>
      <c r="I6" s="2">
        <v>903.5</v>
      </c>
      <c r="J6" s="2"/>
    </row>
    <row r="7" spans="1:10" x14ac:dyDescent="0.3">
      <c r="A7" s="1" t="s">
        <v>15</v>
      </c>
      <c r="B7" s="2"/>
      <c r="C7" s="2"/>
      <c r="D7" s="2"/>
      <c r="E7" s="2"/>
      <c r="F7" s="2"/>
      <c r="G7" s="2"/>
      <c r="H7" s="2"/>
      <c r="I7" s="2"/>
      <c r="J7" s="2"/>
    </row>
    <row r="8" spans="1:10" x14ac:dyDescent="0.3">
      <c r="A8" s="4" t="s">
        <v>16</v>
      </c>
      <c r="B8" s="2">
        <v>0</v>
      </c>
      <c r="C8" s="2">
        <f>200/5</f>
        <v>40</v>
      </c>
      <c r="D8" s="2">
        <f t="shared" ref="D8:G8" si="0">200/5</f>
        <v>40</v>
      </c>
      <c r="E8" s="2">
        <f t="shared" si="0"/>
        <v>40</v>
      </c>
      <c r="F8" s="2">
        <f t="shared" si="0"/>
        <v>40</v>
      </c>
      <c r="G8" s="2">
        <f t="shared" si="0"/>
        <v>40</v>
      </c>
      <c r="H8" s="2">
        <v>200</v>
      </c>
      <c r="I8" s="2">
        <v>200</v>
      </c>
      <c r="J8" s="2"/>
    </row>
    <row r="9" spans="1:10" x14ac:dyDescent="0.3">
      <c r="A9" t="s">
        <v>17</v>
      </c>
      <c r="B9" s="2">
        <v>0</v>
      </c>
      <c r="C9" s="2">
        <v>7</v>
      </c>
      <c r="D9" s="2">
        <v>8</v>
      </c>
      <c r="E9" s="2">
        <v>0</v>
      </c>
      <c r="F9" s="2">
        <v>0</v>
      </c>
      <c r="G9" s="2">
        <v>0</v>
      </c>
      <c r="H9" s="2">
        <v>15</v>
      </c>
      <c r="I9" s="2">
        <v>14.5</v>
      </c>
      <c r="J9" s="2"/>
    </row>
    <row r="10" spans="1:10" x14ac:dyDescent="0.3">
      <c r="A10" t="s">
        <v>18</v>
      </c>
      <c r="B10" s="2">
        <v>0</v>
      </c>
      <c r="C10" s="2">
        <v>0</v>
      </c>
      <c r="D10" s="2">
        <v>0</v>
      </c>
      <c r="E10" s="2">
        <v>0</v>
      </c>
      <c r="F10" s="2">
        <v>5</v>
      </c>
      <c r="G10" s="2">
        <v>75</v>
      </c>
      <c r="H10" s="2">
        <v>80</v>
      </c>
      <c r="I10" s="2">
        <f>80+1020</f>
        <v>1100</v>
      </c>
      <c r="J10" s="2"/>
    </row>
    <row r="11" spans="1:10" x14ac:dyDescent="0.3">
      <c r="A11" t="s">
        <v>19</v>
      </c>
      <c r="B11" s="2">
        <v>0</v>
      </c>
      <c r="C11" s="2">
        <v>980</v>
      </c>
      <c r="D11" s="2">
        <v>1230</v>
      </c>
      <c r="E11" s="2">
        <v>1410</v>
      </c>
      <c r="F11" s="2">
        <v>1630</v>
      </c>
      <c r="G11" s="2">
        <v>1985</v>
      </c>
      <c r="H11" s="2">
        <v>7235</v>
      </c>
      <c r="I11" s="2">
        <f>(7200+25000)-25700</f>
        <v>6500</v>
      </c>
      <c r="J11" s="2" t="s">
        <v>20</v>
      </c>
    </row>
    <row r="12" spans="1:10" x14ac:dyDescent="0.3">
      <c r="A12" t="s">
        <v>21</v>
      </c>
      <c r="B12" s="2">
        <v>0</v>
      </c>
      <c r="C12" s="2">
        <v>-801</v>
      </c>
      <c r="D12" s="2">
        <v>-1403</v>
      </c>
      <c r="E12" s="2">
        <v>-1904</v>
      </c>
      <c r="F12" s="2">
        <v>-2205</v>
      </c>
      <c r="G12" s="2">
        <v>-2405</v>
      </c>
      <c r="H12" s="2">
        <v>-8718</v>
      </c>
      <c r="I12" s="2"/>
      <c r="J12" s="2"/>
    </row>
    <row r="13" spans="1:10" x14ac:dyDescent="0.3">
      <c r="A13" t="s">
        <v>22</v>
      </c>
      <c r="B13" s="2">
        <v>0</v>
      </c>
      <c r="C13" s="2">
        <v>14</v>
      </c>
      <c r="D13" s="2">
        <v>13</v>
      </c>
      <c r="E13" s="2">
        <v>13</v>
      </c>
      <c r="F13" s="2">
        <v>13</v>
      </c>
      <c r="G13" s="2">
        <v>13</v>
      </c>
      <c r="H13" s="2">
        <v>66</v>
      </c>
      <c r="I13" s="2">
        <f>90.9+7.4+21.4</f>
        <v>119.70000000000002</v>
      </c>
      <c r="J13" s="2"/>
    </row>
    <row r="14" spans="1:10" x14ac:dyDescent="0.3">
      <c r="A14" t="s">
        <v>23</v>
      </c>
      <c r="B14" s="2">
        <v>0</v>
      </c>
      <c r="C14" s="2">
        <v>3</v>
      </c>
      <c r="D14" s="2">
        <v>3</v>
      </c>
      <c r="E14" s="2">
        <v>3</v>
      </c>
      <c r="F14" s="2">
        <v>0</v>
      </c>
      <c r="G14" s="2">
        <v>0</v>
      </c>
      <c r="H14" s="2">
        <v>9</v>
      </c>
      <c r="I14" s="2">
        <v>9</v>
      </c>
      <c r="J14" s="2"/>
    </row>
    <row r="15" spans="1:10" x14ac:dyDescent="0.3">
      <c r="A15" t="s">
        <v>24</v>
      </c>
      <c r="B15" s="2">
        <v>0</v>
      </c>
      <c r="C15" s="2">
        <v>-173</v>
      </c>
      <c r="D15" s="2">
        <v>-104</v>
      </c>
      <c r="E15" s="2">
        <v>96</v>
      </c>
      <c r="F15" s="2">
        <v>125</v>
      </c>
      <c r="G15" s="2">
        <v>125</v>
      </c>
      <c r="H15" s="2">
        <v>69</v>
      </c>
      <c r="I15" s="2">
        <v>69</v>
      </c>
      <c r="J15" s="2"/>
    </row>
    <row r="16" spans="1:10" x14ac:dyDescent="0.3">
      <c r="A16" t="s">
        <v>25</v>
      </c>
      <c r="B16" s="2">
        <v>0</v>
      </c>
      <c r="C16" s="2">
        <v>0</v>
      </c>
      <c r="D16" s="2">
        <v>105</v>
      </c>
      <c r="E16" s="2">
        <v>220</v>
      </c>
      <c r="F16" s="2">
        <v>241</v>
      </c>
      <c r="G16" s="2">
        <v>257</v>
      </c>
      <c r="H16" s="2">
        <v>825</v>
      </c>
      <c r="I16" s="2">
        <v>3100</v>
      </c>
      <c r="J16" s="2"/>
    </row>
    <row r="17" spans="1:10" x14ac:dyDescent="0.3">
      <c r="A17" t="s">
        <v>13</v>
      </c>
      <c r="B17" s="2">
        <v>0</v>
      </c>
      <c r="C17" s="2">
        <v>0</v>
      </c>
      <c r="D17" s="2">
        <v>-28</v>
      </c>
      <c r="E17" s="2">
        <v>-17</v>
      </c>
      <c r="F17" s="2">
        <v>-17</v>
      </c>
      <c r="G17" s="2">
        <v>-17</v>
      </c>
      <c r="H17" s="2">
        <v>-79</v>
      </c>
      <c r="I17" s="2">
        <v>-79</v>
      </c>
      <c r="J17" s="2"/>
    </row>
    <row r="18" spans="1:10" x14ac:dyDescent="0.3">
      <c r="A18" t="s">
        <v>26</v>
      </c>
      <c r="B18" s="2">
        <v>0</v>
      </c>
      <c r="C18" s="2">
        <v>3</v>
      </c>
      <c r="D18" s="2">
        <v>3</v>
      </c>
      <c r="E18" s="2">
        <v>0</v>
      </c>
      <c r="F18" s="2">
        <v>0</v>
      </c>
      <c r="G18" s="2">
        <v>0</v>
      </c>
      <c r="H18" s="2">
        <v>6</v>
      </c>
      <c r="I18" s="2">
        <v>6.1</v>
      </c>
      <c r="J18" s="2"/>
    </row>
    <row r="19" spans="1:10" ht="28.8" x14ac:dyDescent="0.3">
      <c r="A19" s="5" t="s">
        <v>27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3">
      <c r="A20" t="s">
        <v>28</v>
      </c>
      <c r="B20" s="2">
        <v>0</v>
      </c>
      <c r="C20" s="2">
        <v>7</v>
      </c>
      <c r="D20" s="2">
        <v>4</v>
      </c>
      <c r="E20" s="2">
        <v>0</v>
      </c>
      <c r="F20" s="2">
        <v>0</v>
      </c>
      <c r="G20" s="2">
        <v>0</v>
      </c>
      <c r="H20" s="2">
        <v>11</v>
      </c>
      <c r="I20" s="2">
        <v>11</v>
      </c>
      <c r="J20" s="2"/>
    </row>
    <row r="21" spans="1:10" x14ac:dyDescent="0.3">
      <c r="A21" t="s">
        <v>29</v>
      </c>
      <c r="B21" s="2">
        <v>0</v>
      </c>
      <c r="C21" s="2">
        <v>0</v>
      </c>
      <c r="D21" s="2">
        <v>2</v>
      </c>
      <c r="E21" s="2">
        <v>2</v>
      </c>
      <c r="F21" s="2">
        <v>2</v>
      </c>
      <c r="G21" s="2">
        <v>2</v>
      </c>
      <c r="H21" s="2">
        <v>8</v>
      </c>
      <c r="I21" s="2">
        <v>8</v>
      </c>
      <c r="J21" s="2"/>
    </row>
    <row r="22" spans="1:10" ht="28.8" x14ac:dyDescent="0.3">
      <c r="A22" s="6" t="s">
        <v>30</v>
      </c>
      <c r="B22" s="2">
        <v>5</v>
      </c>
      <c r="C22" s="2">
        <v>150</v>
      </c>
      <c r="D22" s="2">
        <v>125</v>
      </c>
      <c r="E22" s="2">
        <v>110</v>
      </c>
      <c r="F22" s="2">
        <v>150</v>
      </c>
      <c r="G22" s="2">
        <v>165</v>
      </c>
      <c r="H22" s="2">
        <v>705</v>
      </c>
      <c r="I22" s="2">
        <v>705</v>
      </c>
      <c r="J22" s="2"/>
    </row>
    <row r="23" spans="1:10" x14ac:dyDescent="0.3">
      <c r="A23" s="6" t="s">
        <v>21</v>
      </c>
      <c r="B23" s="2">
        <v>-5</v>
      </c>
      <c r="C23" s="2">
        <v>-140</v>
      </c>
      <c r="D23" s="2">
        <v>-110</v>
      </c>
      <c r="E23" s="2">
        <v>-95</v>
      </c>
      <c r="F23" s="2">
        <v>-125</v>
      </c>
      <c r="G23" s="2">
        <v>-135</v>
      </c>
      <c r="H23" s="2">
        <v>-610</v>
      </c>
      <c r="I23" s="2">
        <v>-610</v>
      </c>
      <c r="J23" s="2"/>
    </row>
    <row r="24" spans="1:10" x14ac:dyDescent="0.3">
      <c r="A24" t="s">
        <v>31</v>
      </c>
      <c r="B24" s="2">
        <v>0</v>
      </c>
      <c r="C24" s="2">
        <v>5</v>
      </c>
      <c r="D24" s="2">
        <v>5</v>
      </c>
      <c r="E24" s="2">
        <v>5</v>
      </c>
      <c r="F24" s="2">
        <v>5</v>
      </c>
      <c r="G24" s="2">
        <v>5</v>
      </c>
      <c r="H24" s="2">
        <v>27</v>
      </c>
      <c r="I24" s="2">
        <v>27</v>
      </c>
      <c r="J24" s="2"/>
    </row>
    <row r="25" spans="1:10" x14ac:dyDescent="0.3">
      <c r="A25" s="1" t="s">
        <v>32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3">
      <c r="A26" t="s">
        <v>33</v>
      </c>
      <c r="B26" s="2">
        <v>0</v>
      </c>
      <c r="C26" s="2">
        <v>1055</v>
      </c>
      <c r="D26" s="2">
        <v>7</v>
      </c>
      <c r="E26" s="2">
        <v>0</v>
      </c>
      <c r="F26" s="2">
        <v>0</v>
      </c>
      <c r="G26" s="2">
        <v>0</v>
      </c>
      <c r="H26" s="2">
        <v>1062</v>
      </c>
      <c r="I26" s="2">
        <v>605</v>
      </c>
      <c r="J26" s="2"/>
    </row>
    <row r="27" spans="1:10" x14ac:dyDescent="0.3">
      <c r="A27" t="s">
        <v>13</v>
      </c>
      <c r="B27" s="2">
        <v>0</v>
      </c>
      <c r="C27" s="2">
        <v>-450</v>
      </c>
      <c r="D27" s="2">
        <v>-4</v>
      </c>
      <c r="E27" s="2">
        <v>0</v>
      </c>
      <c r="F27" s="2">
        <v>0</v>
      </c>
      <c r="G27" s="2">
        <v>0</v>
      </c>
      <c r="H27" s="2">
        <v>-455</v>
      </c>
      <c r="I27" s="2"/>
      <c r="J27" s="2"/>
    </row>
    <row r="28" spans="1:10" x14ac:dyDescent="0.3">
      <c r="A28" t="s">
        <v>34</v>
      </c>
      <c r="B28" s="2">
        <v>0</v>
      </c>
      <c r="C28" s="2">
        <v>25</v>
      </c>
      <c r="D28" s="2">
        <v>50</v>
      </c>
      <c r="E28" s="2">
        <v>125</v>
      </c>
      <c r="F28" s="2">
        <v>150</v>
      </c>
      <c r="G28" s="2">
        <v>150</v>
      </c>
      <c r="H28" s="2">
        <v>500</v>
      </c>
      <c r="I28" s="2">
        <v>500</v>
      </c>
      <c r="J28" s="2"/>
    </row>
    <row r="29" spans="1:10" x14ac:dyDescent="0.3">
      <c r="A29" s="7" t="s">
        <v>35</v>
      </c>
      <c r="B29" s="2">
        <v>0</v>
      </c>
      <c r="C29" s="2">
        <v>130</v>
      </c>
      <c r="D29" s="2">
        <v>296</v>
      </c>
      <c r="E29" s="2">
        <v>36</v>
      </c>
      <c r="F29" s="2">
        <v>32</v>
      </c>
      <c r="G29" s="2">
        <v>32</v>
      </c>
      <c r="H29" s="2">
        <v>526</v>
      </c>
      <c r="I29" s="2">
        <f>462.4+63.1</f>
        <v>525.5</v>
      </c>
      <c r="J29" s="2"/>
    </row>
    <row r="30" spans="1:10" x14ac:dyDescent="0.3">
      <c r="A30" s="7" t="s">
        <v>36</v>
      </c>
      <c r="B30" s="2">
        <v>0</v>
      </c>
      <c r="C30" s="2">
        <v>79</v>
      </c>
      <c r="D30" s="2">
        <v>79</v>
      </c>
      <c r="E30" s="2">
        <v>53</v>
      </c>
      <c r="F30" s="2">
        <v>53</v>
      </c>
      <c r="G30" s="2">
        <v>53</v>
      </c>
      <c r="H30" s="2">
        <v>318</v>
      </c>
      <c r="I30" s="2">
        <v>371.8</v>
      </c>
      <c r="J30" s="2"/>
    </row>
    <row r="31" spans="1:10" x14ac:dyDescent="0.3">
      <c r="A31" s="1" t="s">
        <v>37</v>
      </c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3">
      <c r="A32" t="s">
        <v>38</v>
      </c>
      <c r="B32" s="2">
        <v>0</v>
      </c>
      <c r="C32" s="2">
        <f>36/3</f>
        <v>12</v>
      </c>
      <c r="D32" s="2">
        <f t="shared" ref="D32:E32" si="1">36/3</f>
        <v>12</v>
      </c>
      <c r="E32" s="2">
        <f t="shared" si="1"/>
        <v>12</v>
      </c>
      <c r="F32" s="2">
        <v>0</v>
      </c>
      <c r="G32" s="2">
        <v>0</v>
      </c>
      <c r="H32" s="2">
        <v>36</v>
      </c>
      <c r="I32" s="2">
        <v>36</v>
      </c>
      <c r="J32" s="2"/>
    </row>
    <row r="33" spans="1:10" x14ac:dyDescent="0.3">
      <c r="A33" s="1" t="s">
        <v>39</v>
      </c>
      <c r="B33" s="2">
        <f>SUM(B7:B32)</f>
        <v>0</v>
      </c>
      <c r="C33" s="2">
        <f>SUM(C4:C32)</f>
        <v>978</v>
      </c>
      <c r="D33" s="2">
        <f>SUM(D4:D32)</f>
        <v>428</v>
      </c>
      <c r="E33" s="2">
        <f>SUM(E4:E32)</f>
        <v>232</v>
      </c>
      <c r="F33" s="2">
        <f>SUM(F4:F32)</f>
        <v>322</v>
      </c>
      <c r="G33" s="2">
        <f>SUM(G4:G32)</f>
        <v>575</v>
      </c>
      <c r="H33" s="2">
        <f>SUM(H4:H32)</f>
        <v>2540</v>
      </c>
      <c r="I33" s="2">
        <f>SUM(I4:I32)</f>
        <v>14190.1</v>
      </c>
      <c r="J33" s="2"/>
    </row>
    <row r="34" spans="1:10" x14ac:dyDescent="0.3">
      <c r="A34" s="1"/>
      <c r="I34" s="3"/>
      <c r="J34" s="3"/>
    </row>
    <row r="35" spans="1:10" x14ac:dyDescent="0.3">
      <c r="A35" s="1" t="s">
        <v>9</v>
      </c>
      <c r="I35" s="3"/>
      <c r="J35" s="3"/>
    </row>
    <row r="36" spans="1:10" x14ac:dyDescent="0.3">
      <c r="A36" t="s">
        <v>40</v>
      </c>
      <c r="I36" s="3"/>
      <c r="J36" s="3"/>
    </row>
    <row r="37" spans="1:10" x14ac:dyDescent="0.3">
      <c r="A37" s="1"/>
      <c r="I37" s="3"/>
      <c r="J3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Carradine</dc:creator>
  <cp:lastModifiedBy>Jessica Carradine</cp:lastModifiedBy>
  <dcterms:created xsi:type="dcterms:W3CDTF">2024-04-16T22:02:10Z</dcterms:created>
  <dcterms:modified xsi:type="dcterms:W3CDTF">2024-04-16T22:03:19Z</dcterms:modified>
</cp:coreProperties>
</file>